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80" windowWidth="12390" windowHeight="9315" activeTab="0"/>
  </bookViews>
  <sheets>
    <sheet name="МРЮ-24" sheetId="1" r:id="rId1"/>
  </sheets>
  <definedNames>
    <definedName name="_xlnm.Print_Area" localSheetId="0">'МРЮ-24'!$A$1:$E$113</definedName>
  </definedNames>
  <calcPr fullCalcOnLoad="1"/>
</workbook>
</file>

<file path=xl/sharedStrings.xml><?xml version="1.0" encoding="utf-8"?>
<sst xmlns="http://schemas.openxmlformats.org/spreadsheetml/2006/main" count="172" uniqueCount="58">
  <si>
    <t>Акт</t>
  </si>
  <si>
    <t>об оказании услуг по передаче электроэнергии</t>
  </si>
  <si>
    <t>за</t>
  </si>
  <si>
    <t>Объем переданной электроэнергии,</t>
  </si>
  <si>
    <t>Тариф,</t>
  </si>
  <si>
    <t>Сумма без НДС,</t>
  </si>
  <si>
    <t>Сумма с НДС,</t>
  </si>
  <si>
    <t>кВт.ч</t>
  </si>
  <si>
    <t>руб./кВт.ч</t>
  </si>
  <si>
    <t>руб.</t>
  </si>
  <si>
    <t>ВН</t>
  </si>
  <si>
    <t xml:space="preserve">Объем нагрузочных потерь, </t>
  </si>
  <si>
    <t>Всего,</t>
  </si>
  <si>
    <t>потери в ЕНЭС</t>
  </si>
  <si>
    <t>потери в РСК</t>
  </si>
  <si>
    <t xml:space="preserve"> руб.,  кроме того НДС </t>
  </si>
  <si>
    <t>руб., всего с НДС</t>
  </si>
  <si>
    <r>
      <t>6. </t>
    </r>
    <r>
      <rPr>
        <sz val="7"/>
        <rFont val="Arial"/>
        <family val="2"/>
      </rPr>
      <t xml:space="preserve">      </t>
    </r>
    <r>
      <rPr>
        <sz val="10"/>
        <rFont val="Arial"/>
        <family val="2"/>
      </rPr>
      <t xml:space="preserve">По данным Заказчика общая стоимость оказанных услуг по передаче электрической энергии с учетом п.4 составила: </t>
    </r>
  </si>
  <si>
    <r>
      <t>Приложение:</t>
    </r>
    <r>
      <rPr>
        <sz val="10"/>
        <rFont val="Arial"/>
        <family val="2"/>
      </rPr>
      <t xml:space="preserve"> </t>
    </r>
  </si>
  <si>
    <t xml:space="preserve">      на ___ листах  в 2-х экземплярах</t>
  </si>
  <si>
    <t xml:space="preserve">Исполнитель:                                                                                      </t>
  </si>
  <si>
    <t>Заказчик:</t>
  </si>
  <si>
    <t>_____________________</t>
  </si>
  <si>
    <t xml:space="preserve"> ________________________</t>
  </si>
  <si>
    <t>(Ф.И.О., подпись, печать)</t>
  </si>
  <si>
    <t xml:space="preserve">         Подписано в неоспариваемой части</t>
  </si>
  <si>
    <r>
      <t>5. </t>
    </r>
    <r>
      <rPr>
        <b/>
        <sz val="7"/>
        <rFont val="Arial"/>
        <family val="2"/>
      </rPr>
      <t> </t>
    </r>
    <r>
      <rPr>
        <sz val="7"/>
        <rFont val="Arial"/>
        <family val="2"/>
      </rPr>
      <t xml:space="preserve">      </t>
    </r>
    <r>
      <rPr>
        <sz val="10"/>
        <rFont val="Arial"/>
        <family val="2"/>
      </rPr>
      <t>По данным Исполнителя общая стоимость оказанных услуг по передаче электрической энергии с учетом п.4 составила:</t>
    </r>
  </si>
  <si>
    <r>
      <t>(</t>
    </r>
    <r>
      <rPr>
        <sz val="9"/>
        <rFont val="Arial"/>
        <family val="2"/>
      </rPr>
      <t>Ф.И.О., подпись, печать)</t>
    </r>
  </si>
  <si>
    <r>
      <t>4. </t>
    </r>
    <r>
      <rPr>
        <sz val="7"/>
        <rFont val="Arial"/>
        <family val="2"/>
      </rPr>
      <t xml:space="preserve">      </t>
    </r>
    <r>
      <rPr>
        <sz val="10"/>
        <rFont val="Arial"/>
        <family val="2"/>
      </rPr>
      <t>Расчет стоимости нагрузочных потерь, учтенных в равновесных ценах на электрическую энергию в соответствии с п.123 Постановления Правительства РФ от 31 августа 2006 г. №529:</t>
    </r>
  </si>
  <si>
    <t>СН1</t>
  </si>
  <si>
    <t>СН2</t>
  </si>
  <si>
    <t>НН</t>
  </si>
  <si>
    <t>Заявленная мощность</t>
  </si>
  <si>
    <t>население</t>
  </si>
  <si>
    <t>Ставка тарифа на содержание эл.сетей</t>
  </si>
  <si>
    <t>Ставка тарифа на на оплату технологического расхода потерь</t>
  </si>
  <si>
    <t>Одноставочный тариф</t>
  </si>
  <si>
    <t>Итого</t>
  </si>
  <si>
    <t>в том числе:</t>
  </si>
  <si>
    <t>Итого оспариваемая часть                                                                        (разность данных Исполнителя и Заказчика)</t>
  </si>
  <si>
    <t>Ставка тарифа на  оплату технологического расхода потерь</t>
  </si>
  <si>
    <t>20   г.</t>
  </si>
  <si>
    <r>
      <t>"___" _________20</t>
    </r>
    <r>
      <rPr>
        <sz val="12"/>
        <rFont val="Arial"/>
        <family val="2"/>
      </rPr>
      <t xml:space="preserve">___ </t>
    </r>
    <r>
      <rPr>
        <sz val="12"/>
        <rFont val="Arial"/>
        <family val="2"/>
      </rPr>
      <t>г.</t>
    </r>
  </si>
  <si>
    <r>
      <t xml:space="preserve">    Исполнитель оказал услуги Заказчику в соответствии с Договором оказания услуг по передаче электрической энергии от "___"________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20__ г.  № _____ в ________________ месяце 20_  года в объеме, стоимость услуг составила:</t>
    </r>
  </si>
  <si>
    <t xml:space="preserve">     ОАО "___________", именуемое в дальнейшем "Исполнитель", в лице _________________________________________ ____________________________________________________________________________________________________________________________________________________, с одной стороны, и _______________________, именуемое в дальнейшем "Заказчик", в лице ________________________________________________________ . с другой стороны составили настоящий Акт о нижеследующем:</t>
  </si>
  <si>
    <t xml:space="preserve"> с шин генерации (с указанием уровня напряжения)</t>
  </si>
  <si>
    <r>
      <t>1. </t>
    </r>
    <r>
      <rPr>
        <sz val="10"/>
        <rFont val="Arial"/>
        <family val="2"/>
      </rPr>
      <t> </t>
    </r>
    <r>
      <rPr>
        <sz val="7"/>
        <rFont val="Arial"/>
        <family val="2"/>
      </rPr>
      <t xml:space="preserve">     </t>
    </r>
    <r>
      <rPr>
        <sz val="10"/>
        <rFont val="Arial"/>
        <family val="2"/>
      </rPr>
      <t>По данным Исполнителя :</t>
    </r>
  </si>
  <si>
    <r>
      <t>2. </t>
    </r>
    <r>
      <rPr>
        <sz val="10"/>
        <rFont val="Arial"/>
        <family val="2"/>
      </rPr>
      <t>      По данным Заказчика :</t>
    </r>
  </si>
  <si>
    <t xml:space="preserve">1.   Претензия к оказанным услугам по передаче электрической энергии (при наличии таковых у Заказчика) </t>
  </si>
  <si>
    <r>
      <t>3.</t>
    </r>
    <r>
      <rPr>
        <b/>
        <sz val="7"/>
        <rFont val="Arial"/>
        <family val="2"/>
      </rPr>
      <t> 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Заказчик/ Исполнитель (выбрать необходимое ) не признает и относит к оспариваемой части услуги в объеме, стоимость услуг составила:</t>
    </r>
  </si>
  <si>
    <t>МВт</t>
  </si>
  <si>
    <t>Форма № МРЮ-24</t>
  </si>
  <si>
    <t>Утверждена Приказом</t>
  </si>
  <si>
    <t>ОАО «МРСК Юга»</t>
  </si>
  <si>
    <t>г. ______________</t>
  </si>
  <si>
    <t>кВт.ч (МВт.ч)</t>
  </si>
  <si>
    <t>руб./кВт.ч
(руб./МВт.ч)</t>
  </si>
  <si>
    <t>от 29.06.2009   № 185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</si>
</sst>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_р_."/>
    <numFmt numFmtId="168" formatCode="#,##0.00_р_."/>
    <numFmt numFmtId="169" formatCode="#,##0.000"/>
    <numFmt numFmtId="170" formatCode="[$€-2]\ ###,000_);[Red]\([$€-2]\ ###,000\)"/>
    <numFmt numFmtId="171" formatCode="#,##0.0"/>
    <numFmt numFmtId="172" formatCode="#,##0.0000"/>
    <numFmt numFmtId="173" formatCode="#,##0.00000"/>
    <numFmt numFmtId="174" formatCode="0.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#,###,##0.00000##########"/>
    <numFmt numFmtId="192" formatCode="0.0000"/>
    <numFmt numFmtId="193" formatCode="#,##0.0000000"/>
    <numFmt numFmtId="194" formatCode="#,##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3" fontId="9" fillId="0" borderId="0" xfId="0" applyNumberFormat="1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5" fillId="0" borderId="13" xfId="54" applyFont="1" applyBorder="1" applyAlignment="1">
      <alignment horizontal="center"/>
      <protection/>
    </xf>
    <xf numFmtId="0" fontId="3" fillId="0" borderId="0" xfId="54" applyFont="1">
      <alignment/>
      <protection/>
    </xf>
    <xf numFmtId="4" fontId="4" fillId="0" borderId="12" xfId="54" applyNumberFormat="1" applyFont="1" applyBorder="1" applyAlignment="1">
      <alignment horizontal="right" vertical="top" wrapText="1"/>
      <protection/>
    </xf>
    <xf numFmtId="0" fontId="4" fillId="0" borderId="0" xfId="54">
      <alignment/>
      <protection/>
    </xf>
    <xf numFmtId="0" fontId="12" fillId="0" borderId="0" xfId="54" applyFont="1">
      <alignment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12" xfId="54" applyFont="1" applyBorder="1" applyAlignment="1">
      <alignment vertical="center" wrapText="1"/>
      <protection/>
    </xf>
    <xf numFmtId="0" fontId="4" fillId="0" borderId="12" xfId="54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vertical="center"/>
    </xf>
    <xf numFmtId="0" fontId="14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14" fillId="0" borderId="0" xfId="54" applyFont="1" applyAlignment="1">
      <alignment horizontal="right" vertical="center"/>
      <protection/>
    </xf>
    <xf numFmtId="0" fontId="11" fillId="0" borderId="0" xfId="0" applyFont="1" applyAlignment="1">
      <alignment horizontal="right"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vertical="center" wrapText="1"/>
      <protection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54" applyFont="1" applyBorder="1" applyAlignment="1">
      <alignment horizontal="right" vertical="center" wrapText="1"/>
      <protection/>
    </xf>
    <xf numFmtId="4" fontId="4" fillId="0" borderId="0" xfId="54" applyNumberFormat="1" applyFont="1" applyBorder="1" applyAlignment="1">
      <alignment horizontal="right" vertical="top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top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top" wrapText="1"/>
      <protection/>
    </xf>
    <xf numFmtId="4" fontId="4" fillId="0" borderId="19" xfId="54" applyNumberFormat="1" applyFont="1" applyBorder="1" applyAlignment="1">
      <alignment horizontal="center" vertical="center" wrapText="1"/>
      <protection/>
    </xf>
    <xf numFmtId="4" fontId="4" fillId="0" borderId="20" xfId="54" applyNumberFormat="1" applyFont="1" applyBorder="1" applyAlignment="1">
      <alignment horizontal="center" vertical="center" wrapText="1"/>
      <protection/>
    </xf>
    <xf numFmtId="4" fontId="34" fillId="0" borderId="12" xfId="54" applyNumberFormat="1" applyFont="1" applyBorder="1" applyAlignment="1">
      <alignment horizontal="center" vertical="top" wrapText="1"/>
      <protection/>
    </xf>
    <xf numFmtId="0" fontId="34" fillId="0" borderId="12" xfId="54" applyFont="1" applyBorder="1" applyAlignment="1">
      <alignment horizontal="center" vertical="top" wrapText="1"/>
      <protection/>
    </xf>
    <xf numFmtId="0" fontId="34" fillId="0" borderId="12" xfId="54" applyFont="1" applyBorder="1" applyAlignment="1">
      <alignment horizontal="center" vertical="center" wrapText="1"/>
      <protection/>
    </xf>
    <xf numFmtId="4" fontId="34" fillId="0" borderId="12" xfId="54" applyNumberFormat="1" applyFont="1" applyBorder="1" applyAlignment="1">
      <alignment horizontal="center" vertical="center" wrapText="1"/>
      <protection/>
    </xf>
    <xf numFmtId="3" fontId="34" fillId="0" borderId="12" xfId="0" applyNumberFormat="1" applyFont="1" applyBorder="1" applyAlignment="1">
      <alignment horizontal="right" vertical="center" wrapText="1"/>
    </xf>
    <xf numFmtId="0" fontId="34" fillId="0" borderId="12" xfId="54" applyFont="1" applyBorder="1" applyAlignment="1">
      <alignment horizontal="right" vertical="center" wrapText="1"/>
      <protection/>
    </xf>
    <xf numFmtId="4" fontId="34" fillId="0" borderId="21" xfId="54" applyNumberFormat="1" applyFont="1" applyBorder="1" applyAlignment="1">
      <alignment horizontal="center" vertical="center" wrapText="1"/>
      <protection/>
    </xf>
    <xf numFmtId="4" fontId="34" fillId="0" borderId="0" xfId="0" applyNumberFormat="1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justify" vertical="center"/>
    </xf>
    <xf numFmtId="0" fontId="33" fillId="0" borderId="0" xfId="0" applyFont="1" applyAlignment="1">
      <alignment/>
    </xf>
    <xf numFmtId="0" fontId="11" fillId="0" borderId="12" xfId="54" applyFont="1" applyBorder="1" applyAlignment="1">
      <alignment vertical="center" wrapText="1"/>
      <protection/>
    </xf>
    <xf numFmtId="0" fontId="11" fillId="0" borderId="11" xfId="0" applyFont="1" applyBorder="1" applyAlignment="1">
      <alignment vertical="center" wrapText="1"/>
    </xf>
    <xf numFmtId="0" fontId="11" fillId="0" borderId="12" xfId="5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22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0" fontId="4" fillId="0" borderId="0" xfId="0" applyNumberFormat="1" applyFont="1" applyAlignment="1">
      <alignment horizontal="justify" wrapText="1"/>
    </xf>
    <xf numFmtId="0" fontId="4" fillId="0" borderId="0" xfId="0" applyNumberFormat="1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/>
    </xf>
    <xf numFmtId="0" fontId="4" fillId="0" borderId="24" xfId="54" applyFont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28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 wrapText="1"/>
      <protection/>
    </xf>
    <xf numFmtId="0" fontId="4" fillId="0" borderId="30" xfId="54" applyFont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4" fillId="0" borderId="0" xfId="53" applyFont="1">
      <alignment/>
      <protection/>
    </xf>
    <xf numFmtId="0" fontId="4" fillId="0" borderId="0" xfId="53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2" xfId="53"/>
    <cellStyle name="Обычный_Услуги НЭСК-Кубан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1152525</xdr:colOff>
      <xdr:row>97</xdr:row>
      <xdr:rowOff>47625</xdr:rowOff>
    </xdr:from>
    <xdr:to>
      <xdr:col>4</xdr:col>
      <xdr:colOff>1562100</xdr:colOff>
      <xdr:row>98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934325" y="2208847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руб.</a:t>
          </a:r>
        </a:p>
      </xdr:txBody>
    </xdr:sp>
    <xdr:clientData/>
  </xdr:twoCellAnchor>
  <xdr:twoCellAnchor>
    <xdr:from>
      <xdr:col>4</xdr:col>
      <xdr:colOff>1038225</xdr:colOff>
      <xdr:row>99</xdr:row>
      <xdr:rowOff>38100</xdr:rowOff>
    </xdr:from>
    <xdr:to>
      <xdr:col>4</xdr:col>
      <xdr:colOff>1504950</xdr:colOff>
      <xdr:row>101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820025" y="22717125"/>
          <a:ext cx="466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Normal="8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22.00390625" style="0" customWidth="1"/>
    <col min="2" max="2" width="23.00390625" style="0" customWidth="1"/>
    <col min="3" max="3" width="18.625" style="0" customWidth="1"/>
    <col min="4" max="4" width="25.375" style="0" customWidth="1"/>
    <col min="5" max="5" width="22.125" style="0" customWidth="1"/>
  </cols>
  <sheetData>
    <row r="1" spans="5:6" ht="12.75">
      <c r="E1" s="91" t="s">
        <v>51</v>
      </c>
      <c r="F1" s="91"/>
    </row>
    <row r="2" spans="5:6" ht="12.75">
      <c r="E2" s="91" t="s">
        <v>52</v>
      </c>
      <c r="F2" s="91"/>
    </row>
    <row r="3" spans="5:6" ht="12.75">
      <c r="E3" s="91" t="s">
        <v>53</v>
      </c>
      <c r="F3" s="91"/>
    </row>
    <row r="4" spans="5:6" ht="12.75">
      <c r="E4" s="92" t="s">
        <v>57</v>
      </c>
      <c r="F4" s="92"/>
    </row>
    <row r="5" spans="5:6" ht="10.5" customHeight="1">
      <c r="E5" s="57"/>
      <c r="F5" s="57"/>
    </row>
    <row r="6" spans="1:5" ht="16.5">
      <c r="A6" s="67" t="s">
        <v>0</v>
      </c>
      <c r="B6" s="67"/>
      <c r="C6" s="67"/>
      <c r="D6" s="67"/>
      <c r="E6" s="67"/>
    </row>
    <row r="7" spans="1:5" ht="16.5">
      <c r="A7" s="67" t="s">
        <v>1</v>
      </c>
      <c r="B7" s="67"/>
      <c r="C7" s="67"/>
      <c r="D7" s="67"/>
      <c r="E7" s="67"/>
    </row>
    <row r="8" spans="1:5" ht="16.5">
      <c r="A8" s="18"/>
      <c r="B8" s="19" t="s">
        <v>2</v>
      </c>
      <c r="C8" s="20"/>
      <c r="D8" s="21" t="s">
        <v>41</v>
      </c>
      <c r="E8" s="18"/>
    </row>
    <row r="9" spans="1:5" ht="17.25" customHeight="1">
      <c r="A9" s="30" t="s">
        <v>54</v>
      </c>
      <c r="B9" s="19"/>
      <c r="C9" s="31"/>
      <c r="D9" s="21"/>
      <c r="E9" s="32" t="s">
        <v>42</v>
      </c>
    </row>
    <row r="10" spans="1:5" ht="68.25" customHeight="1">
      <c r="A10" s="68" t="s">
        <v>44</v>
      </c>
      <c r="B10" s="68"/>
      <c r="C10" s="68"/>
      <c r="D10" s="68"/>
      <c r="E10" s="68"/>
    </row>
    <row r="11" spans="1:5" ht="39.75" customHeight="1">
      <c r="A11" s="69" t="s">
        <v>43</v>
      </c>
      <c r="B11" s="69"/>
      <c r="C11" s="69"/>
      <c r="D11" s="69"/>
      <c r="E11" s="69"/>
    </row>
    <row r="12" spans="1:5" ht="19.5" customHeight="1">
      <c r="A12" s="61" t="s">
        <v>46</v>
      </c>
      <c r="B12" s="62"/>
      <c r="C12" s="62"/>
      <c r="D12" s="62"/>
      <c r="E12" s="62"/>
    </row>
    <row r="13" spans="1:5" ht="38.25">
      <c r="A13" s="63" t="s">
        <v>32</v>
      </c>
      <c r="B13" s="63"/>
      <c r="C13" s="25" t="s">
        <v>34</v>
      </c>
      <c r="D13" s="25" t="s">
        <v>5</v>
      </c>
      <c r="E13" s="25" t="s">
        <v>6</v>
      </c>
    </row>
    <row r="14" spans="1:5" ht="12.75">
      <c r="A14" s="65" t="s">
        <v>50</v>
      </c>
      <c r="B14" s="66"/>
      <c r="C14" s="26" t="s">
        <v>8</v>
      </c>
      <c r="D14" s="26" t="s">
        <v>9</v>
      </c>
      <c r="E14" s="26" t="s">
        <v>9</v>
      </c>
    </row>
    <row r="15" spans="1:5" ht="12.75">
      <c r="A15" s="35" t="s">
        <v>37</v>
      </c>
      <c r="B15" s="48">
        <f>B17+B18+B19+B20</f>
        <v>775.282</v>
      </c>
      <c r="C15" s="49"/>
      <c r="D15" s="48">
        <f>D17+D18+D19+D20</f>
        <v>279422937.23807</v>
      </c>
      <c r="E15" s="48">
        <f>E17+E18+E19+E20</f>
        <v>329719065.9409226</v>
      </c>
    </row>
    <row r="16" spans="1:5" ht="36">
      <c r="A16" s="60" t="s">
        <v>45</v>
      </c>
      <c r="B16" s="50"/>
      <c r="C16" s="49"/>
      <c r="D16" s="49"/>
      <c r="E16" s="49"/>
    </row>
    <row r="17" spans="1:5" ht="12" customHeight="1">
      <c r="A17" s="58" t="s">
        <v>10</v>
      </c>
      <c r="B17" s="50">
        <v>287.221</v>
      </c>
      <c r="C17" s="51">
        <v>252085.98</v>
      </c>
      <c r="D17" s="51">
        <f>B17*C17</f>
        <v>72404387.26158</v>
      </c>
      <c r="E17" s="51">
        <f>D17*1.18</f>
        <v>85437176.96866441</v>
      </c>
    </row>
    <row r="18" spans="1:5" ht="12" customHeight="1">
      <c r="A18" s="58" t="s">
        <v>29</v>
      </c>
      <c r="B18" s="50">
        <v>68.17</v>
      </c>
      <c r="C18" s="51">
        <v>391628.9</v>
      </c>
      <c r="D18" s="51">
        <f>B18*C18</f>
        <v>26697342.113</v>
      </c>
      <c r="E18" s="51">
        <f>D18*1.18</f>
        <v>31502863.69334</v>
      </c>
    </row>
    <row r="19" spans="1:5" ht="12" customHeight="1">
      <c r="A19" s="58" t="s">
        <v>30</v>
      </c>
      <c r="B19" s="50">
        <v>143.088</v>
      </c>
      <c r="C19" s="51">
        <v>414019.97</v>
      </c>
      <c r="D19" s="51">
        <f>B19*C19</f>
        <v>59241289.46735999</v>
      </c>
      <c r="E19" s="51">
        <f>D19*1.18</f>
        <v>69904721.57148479</v>
      </c>
    </row>
    <row r="20" spans="1:5" ht="12" customHeight="1">
      <c r="A20" s="58" t="s">
        <v>31</v>
      </c>
      <c r="B20" s="50">
        <v>276.803</v>
      </c>
      <c r="C20" s="51">
        <v>437422.71</v>
      </c>
      <c r="D20" s="51">
        <f>B20*C20</f>
        <v>121079918.39613001</v>
      </c>
      <c r="E20" s="51">
        <f>D20*1.18</f>
        <v>142874303.7074334</v>
      </c>
    </row>
    <row r="21" spans="1:5" ht="51">
      <c r="A21" s="63" t="s">
        <v>3</v>
      </c>
      <c r="B21" s="63"/>
      <c r="C21" s="25" t="s">
        <v>35</v>
      </c>
      <c r="D21" s="25" t="s">
        <v>5</v>
      </c>
      <c r="E21" s="25" t="s">
        <v>6</v>
      </c>
    </row>
    <row r="22" spans="1:5" ht="25.5">
      <c r="A22" s="64" t="s">
        <v>55</v>
      </c>
      <c r="B22" s="64"/>
      <c r="C22" s="26" t="s">
        <v>56</v>
      </c>
      <c r="D22" s="26" t="s">
        <v>9</v>
      </c>
      <c r="E22" s="26" t="s">
        <v>9</v>
      </c>
    </row>
    <row r="23" spans="1:5" ht="12.75">
      <c r="A23" s="35" t="s">
        <v>37</v>
      </c>
      <c r="B23" s="52">
        <f>B24+B25+B26+B27</f>
        <v>368131356</v>
      </c>
      <c r="C23" s="49"/>
      <c r="D23" s="51">
        <f>D24+D25+D26+D27</f>
        <v>160763664.58739</v>
      </c>
      <c r="E23" s="51">
        <f>E24+E25+E26+E27</f>
        <v>189701124.2131202</v>
      </c>
    </row>
    <row r="24" spans="1:5" ht="12" customHeight="1">
      <c r="A24" s="58" t="s">
        <v>10</v>
      </c>
      <c r="B24" s="52">
        <v>136631264</v>
      </c>
      <c r="C24" s="53">
        <v>0.62824</v>
      </c>
      <c r="D24" s="51">
        <f>B24*C24</f>
        <v>85837225.29536</v>
      </c>
      <c r="E24" s="51">
        <f>D24*1.18</f>
        <v>101287925.8485248</v>
      </c>
    </row>
    <row r="25" spans="1:5" ht="12" customHeight="1">
      <c r="A25" s="58" t="s">
        <v>29</v>
      </c>
      <c r="B25" s="52">
        <v>27374758</v>
      </c>
      <c r="C25" s="53">
        <v>0.58907</v>
      </c>
      <c r="D25" s="51">
        <f>B25*C25</f>
        <v>16125648.69506</v>
      </c>
      <c r="E25" s="51">
        <f>D25*1.18</f>
        <v>19028265.460170798</v>
      </c>
    </row>
    <row r="26" spans="1:5" ht="12" customHeight="1">
      <c r="A26" s="58" t="s">
        <v>30</v>
      </c>
      <c r="B26" s="52">
        <v>70737173</v>
      </c>
      <c r="C26" s="53">
        <v>0.11315</v>
      </c>
      <c r="D26" s="51">
        <f>B26*C26</f>
        <v>8003911.12495</v>
      </c>
      <c r="E26" s="51">
        <f>D26*1.18</f>
        <v>9444615.127441</v>
      </c>
    </row>
    <row r="27" spans="1:5" ht="12" customHeight="1">
      <c r="A27" s="58" t="s">
        <v>31</v>
      </c>
      <c r="B27" s="52">
        <v>133388161</v>
      </c>
      <c r="C27" s="53">
        <v>0.38082</v>
      </c>
      <c r="D27" s="51">
        <f>B27*C27</f>
        <v>50796879.47202</v>
      </c>
      <c r="E27" s="51">
        <f>D27*1.18</f>
        <v>59940317.7769836</v>
      </c>
    </row>
    <row r="28" spans="1:5" ht="25.5">
      <c r="A28" s="63" t="s">
        <v>3</v>
      </c>
      <c r="B28" s="63"/>
      <c r="C28" s="25" t="s">
        <v>36</v>
      </c>
      <c r="D28" s="25" t="s">
        <v>5</v>
      </c>
      <c r="E28" s="25" t="s">
        <v>6</v>
      </c>
    </row>
    <row r="29" spans="1:5" ht="25.5">
      <c r="A29" s="64" t="s">
        <v>55</v>
      </c>
      <c r="B29" s="64"/>
      <c r="C29" s="26" t="s">
        <v>56</v>
      </c>
      <c r="D29" s="26" t="s">
        <v>9</v>
      </c>
      <c r="E29" s="26" t="s">
        <v>9</v>
      </c>
    </row>
    <row r="30" spans="1:5" ht="12.75">
      <c r="A30" s="35" t="s">
        <v>37</v>
      </c>
      <c r="B30" s="52">
        <f>B31+B32+B33+B34</f>
        <v>368131356</v>
      </c>
      <c r="C30" s="26"/>
      <c r="D30" s="26"/>
      <c r="E30" s="26"/>
    </row>
    <row r="31" spans="1:5" ht="12" customHeight="1">
      <c r="A31" s="58" t="s">
        <v>10</v>
      </c>
      <c r="B31" s="52">
        <v>136631264</v>
      </c>
      <c r="C31" s="28"/>
      <c r="D31" s="22"/>
      <c r="E31" s="22"/>
    </row>
    <row r="32" spans="1:5" ht="12" customHeight="1">
      <c r="A32" s="58" t="s">
        <v>29</v>
      </c>
      <c r="B32" s="52">
        <v>27374758</v>
      </c>
      <c r="C32" s="28"/>
      <c r="D32" s="22"/>
      <c r="E32" s="22"/>
    </row>
    <row r="33" spans="1:5" ht="12" customHeight="1">
      <c r="A33" s="58" t="s">
        <v>30</v>
      </c>
      <c r="B33" s="52">
        <v>70737173</v>
      </c>
      <c r="C33" s="28"/>
      <c r="D33" s="22"/>
      <c r="E33" s="22"/>
    </row>
    <row r="34" spans="1:5" ht="12" customHeight="1">
      <c r="A34" s="58" t="s">
        <v>31</v>
      </c>
      <c r="B34" s="52">
        <v>133388161</v>
      </c>
      <c r="C34" s="28"/>
      <c r="D34" s="22"/>
      <c r="E34" s="22"/>
    </row>
    <row r="35" spans="1:5" ht="12.75">
      <c r="A35" s="27" t="s">
        <v>33</v>
      </c>
      <c r="B35" s="4"/>
      <c r="C35" s="28"/>
      <c r="D35" s="22"/>
      <c r="E35" s="22"/>
    </row>
    <row r="36" spans="1:5" ht="12.75">
      <c r="A36" s="36"/>
      <c r="B36" s="37"/>
      <c r="C36" s="38"/>
      <c r="D36" s="39"/>
      <c r="E36" s="39"/>
    </row>
    <row r="37" spans="1:5" ht="20.25" customHeight="1">
      <c r="A37" s="61" t="s">
        <v>47</v>
      </c>
      <c r="B37" s="62"/>
      <c r="C37" s="62"/>
      <c r="D37" s="62"/>
      <c r="E37" s="62"/>
    </row>
    <row r="38" spans="1:5" ht="38.25">
      <c r="A38" s="63" t="s">
        <v>32</v>
      </c>
      <c r="B38" s="63"/>
      <c r="C38" s="25" t="s">
        <v>34</v>
      </c>
      <c r="D38" s="25" t="s">
        <v>5</v>
      </c>
      <c r="E38" s="25" t="s">
        <v>6</v>
      </c>
    </row>
    <row r="39" spans="1:5" ht="12.75">
      <c r="A39" s="65" t="s">
        <v>50</v>
      </c>
      <c r="B39" s="66"/>
      <c r="C39" s="26" t="s">
        <v>8</v>
      </c>
      <c r="D39" s="26" t="s">
        <v>9</v>
      </c>
      <c r="E39" s="26" t="s">
        <v>9</v>
      </c>
    </row>
    <row r="40" spans="1:5" ht="12.75">
      <c r="A40" s="35" t="s">
        <v>37</v>
      </c>
      <c r="B40" s="34"/>
      <c r="C40" s="26"/>
      <c r="D40" s="26"/>
      <c r="E40" s="26"/>
    </row>
    <row r="41" spans="1:5" ht="36">
      <c r="A41" s="60" t="s">
        <v>45</v>
      </c>
      <c r="B41" s="25"/>
      <c r="C41" s="26"/>
      <c r="D41" s="26"/>
      <c r="E41" s="26"/>
    </row>
    <row r="42" spans="1:5" ht="12" customHeight="1">
      <c r="A42" s="58" t="s">
        <v>10</v>
      </c>
      <c r="B42" s="50">
        <v>287.221</v>
      </c>
      <c r="C42" s="25"/>
      <c r="D42" s="25"/>
      <c r="E42" s="25"/>
    </row>
    <row r="43" spans="1:5" ht="12" customHeight="1">
      <c r="A43" s="58" t="s">
        <v>29</v>
      </c>
      <c r="B43" s="50">
        <v>68.17</v>
      </c>
      <c r="C43" s="25"/>
      <c r="D43" s="25"/>
      <c r="E43" s="25"/>
    </row>
    <row r="44" spans="1:5" ht="12" customHeight="1">
      <c r="A44" s="58" t="s">
        <v>30</v>
      </c>
      <c r="B44" s="50">
        <v>143.088</v>
      </c>
      <c r="C44" s="25"/>
      <c r="D44" s="25"/>
      <c r="E44" s="25"/>
    </row>
    <row r="45" spans="1:5" ht="12" customHeight="1">
      <c r="A45" s="58" t="s">
        <v>31</v>
      </c>
      <c r="B45" s="50">
        <v>276.803</v>
      </c>
      <c r="C45" s="25"/>
      <c r="D45" s="25"/>
      <c r="E45" s="25"/>
    </row>
    <row r="46" spans="1:5" ht="51">
      <c r="A46" s="63" t="s">
        <v>3</v>
      </c>
      <c r="B46" s="63"/>
      <c r="C46" s="25" t="s">
        <v>40</v>
      </c>
      <c r="D46" s="25" t="s">
        <v>5</v>
      </c>
      <c r="E46" s="25" t="s">
        <v>6</v>
      </c>
    </row>
    <row r="47" spans="1:5" ht="25.5">
      <c r="A47" s="64" t="s">
        <v>55</v>
      </c>
      <c r="B47" s="64"/>
      <c r="C47" s="26" t="s">
        <v>56</v>
      </c>
      <c r="D47" s="26" t="s">
        <v>9</v>
      </c>
      <c r="E47" s="26" t="s">
        <v>9</v>
      </c>
    </row>
    <row r="48" spans="1:5" ht="12.75">
      <c r="A48" s="35" t="s">
        <v>37</v>
      </c>
      <c r="B48" s="26"/>
      <c r="C48" s="26"/>
      <c r="D48" s="26"/>
      <c r="E48" s="26"/>
    </row>
    <row r="49" spans="1:5" ht="12" customHeight="1">
      <c r="A49" s="58" t="s">
        <v>10</v>
      </c>
      <c r="B49" s="52">
        <v>136631264</v>
      </c>
      <c r="C49" s="28"/>
      <c r="D49" s="22"/>
      <c r="E49" s="22"/>
    </row>
    <row r="50" spans="1:5" ht="12" customHeight="1">
      <c r="A50" s="58" t="s">
        <v>29</v>
      </c>
      <c r="B50" s="52">
        <v>27374758</v>
      </c>
      <c r="C50" s="28"/>
      <c r="D50" s="22"/>
      <c r="E50" s="22"/>
    </row>
    <row r="51" spans="1:5" ht="12" customHeight="1">
      <c r="A51" s="58" t="s">
        <v>30</v>
      </c>
      <c r="B51" s="52">
        <v>70737173</v>
      </c>
      <c r="C51" s="28"/>
      <c r="D51" s="22"/>
      <c r="E51" s="22"/>
    </row>
    <row r="52" spans="1:5" ht="12" customHeight="1">
      <c r="A52" s="58" t="s">
        <v>31</v>
      </c>
      <c r="B52" s="52">
        <v>133388161</v>
      </c>
      <c r="C52" s="28"/>
      <c r="D52" s="22"/>
      <c r="E52" s="22"/>
    </row>
    <row r="53" spans="1:5" ht="25.5">
      <c r="A53" s="63" t="s">
        <v>3</v>
      </c>
      <c r="B53" s="63"/>
      <c r="C53" s="25" t="s">
        <v>36</v>
      </c>
      <c r="D53" s="25" t="s">
        <v>5</v>
      </c>
      <c r="E53" s="25" t="s">
        <v>6</v>
      </c>
    </row>
    <row r="54" spans="1:5" ht="25.5">
      <c r="A54" s="64" t="s">
        <v>55</v>
      </c>
      <c r="B54" s="64"/>
      <c r="C54" s="26" t="s">
        <v>56</v>
      </c>
      <c r="D54" s="26" t="s">
        <v>9</v>
      </c>
      <c r="E54" s="26" t="s">
        <v>9</v>
      </c>
    </row>
    <row r="55" spans="1:5" ht="12.75">
      <c r="A55" s="35" t="s">
        <v>37</v>
      </c>
      <c r="B55" s="52">
        <f>B56+B57+B58+B59</f>
        <v>368131356</v>
      </c>
      <c r="C55" s="49"/>
      <c r="D55" s="51">
        <f>D56+D57+D58+D59</f>
        <v>427621776.05278</v>
      </c>
      <c r="E55" s="51">
        <f>E56+E57+E58+E59</f>
        <v>504593695.74228036</v>
      </c>
    </row>
    <row r="56" spans="1:5" ht="12" customHeight="1">
      <c r="A56" s="58" t="s">
        <v>10</v>
      </c>
      <c r="B56" s="52">
        <v>136631264</v>
      </c>
      <c r="C56" s="53">
        <v>1.02777</v>
      </c>
      <c r="D56" s="51">
        <f>B56*C56</f>
        <v>140425514.20128</v>
      </c>
      <c r="E56" s="51">
        <f>D56*1.18</f>
        <v>165702106.7575104</v>
      </c>
    </row>
    <row r="57" spans="1:5" ht="12" customHeight="1">
      <c r="A57" s="58" t="s">
        <v>29</v>
      </c>
      <c r="B57" s="52">
        <v>27374758</v>
      </c>
      <c r="C57" s="53">
        <v>1.68145</v>
      </c>
      <c r="D57" s="51">
        <f>B57*C57</f>
        <v>46029286.839099996</v>
      </c>
      <c r="E57" s="51">
        <f>D57*1.18</f>
        <v>54314558.47013799</v>
      </c>
    </row>
    <row r="58" spans="1:5" ht="12" customHeight="1">
      <c r="A58" s="58" t="s">
        <v>30</v>
      </c>
      <c r="B58" s="52">
        <v>70737173</v>
      </c>
      <c r="C58" s="53">
        <v>0.9521</v>
      </c>
      <c r="D58" s="51">
        <f>B58*C58</f>
        <v>67348862.4133</v>
      </c>
      <c r="E58" s="51">
        <f>D58*1.18</f>
        <v>79471657.64769399</v>
      </c>
    </row>
    <row r="59" spans="1:5" ht="12" customHeight="1">
      <c r="A59" s="58" t="s">
        <v>31</v>
      </c>
      <c r="B59" s="52">
        <v>133388161</v>
      </c>
      <c r="C59" s="53">
        <v>1.3031</v>
      </c>
      <c r="D59" s="51">
        <f>B59*C59</f>
        <v>173818112.5991</v>
      </c>
      <c r="E59" s="51">
        <f>D59*1.18</f>
        <v>205105372.866938</v>
      </c>
    </row>
    <row r="60" spans="1:5" ht="12" customHeight="1">
      <c r="A60" s="58" t="s">
        <v>33</v>
      </c>
      <c r="B60" s="4"/>
      <c r="C60" s="28"/>
      <c r="D60" s="22"/>
      <c r="E60" s="22"/>
    </row>
    <row r="61" spans="1:5" ht="12.75">
      <c r="A61" s="36"/>
      <c r="B61" s="37"/>
      <c r="C61" s="38"/>
      <c r="D61" s="39"/>
      <c r="E61" s="39"/>
    </row>
    <row r="62" spans="1:5" ht="24.75" customHeight="1" thickBot="1">
      <c r="A62" s="61" t="s">
        <v>49</v>
      </c>
      <c r="B62" s="62"/>
      <c r="C62" s="62"/>
      <c r="D62" s="62"/>
      <c r="E62" s="62"/>
    </row>
    <row r="63" spans="1:5" ht="12.75" customHeight="1">
      <c r="A63" s="71" t="s">
        <v>39</v>
      </c>
      <c r="B63" s="72"/>
      <c r="C63" s="73"/>
      <c r="D63" s="40" t="s">
        <v>5</v>
      </c>
      <c r="E63" s="41" t="s">
        <v>6</v>
      </c>
    </row>
    <row r="64" spans="1:5" ht="12.75">
      <c r="A64" s="74"/>
      <c r="B64" s="75"/>
      <c r="C64" s="76"/>
      <c r="D64" s="26" t="s">
        <v>9</v>
      </c>
      <c r="E64" s="42" t="s">
        <v>9</v>
      </c>
    </row>
    <row r="65" spans="1:5" ht="13.5" thickBot="1">
      <c r="A65" s="77"/>
      <c r="B65" s="78"/>
      <c r="C65" s="79"/>
      <c r="D65" s="54">
        <f>D69+D77+D84</f>
        <v>12564825.772680044</v>
      </c>
      <c r="E65" s="54">
        <f>E69+E77+E84</f>
        <v>14826494.411762476</v>
      </c>
    </row>
    <row r="66" spans="1:5" ht="12.75">
      <c r="A66" s="43" t="s">
        <v>38</v>
      </c>
      <c r="B66" s="44"/>
      <c r="C66" s="45"/>
      <c r="D66" s="46"/>
      <c r="E66" s="47"/>
    </row>
    <row r="67" spans="1:5" ht="38.25">
      <c r="A67" s="63" t="s">
        <v>32</v>
      </c>
      <c r="B67" s="63"/>
      <c r="C67" s="25" t="s">
        <v>34</v>
      </c>
      <c r="D67" s="25" t="s">
        <v>5</v>
      </c>
      <c r="E67" s="25" t="s">
        <v>6</v>
      </c>
    </row>
    <row r="68" spans="1:5" ht="12.75">
      <c r="A68" s="65" t="s">
        <v>50</v>
      </c>
      <c r="B68" s="66"/>
      <c r="C68" s="26" t="s">
        <v>8</v>
      </c>
      <c r="D68" s="26" t="s">
        <v>9</v>
      </c>
      <c r="E68" s="26" t="s">
        <v>9</v>
      </c>
    </row>
    <row r="69" spans="1:5" ht="12.75">
      <c r="A69" s="35" t="s">
        <v>37</v>
      </c>
      <c r="B69" s="50">
        <f>B70+B71+B72+B73</f>
        <v>0</v>
      </c>
      <c r="C69" s="26"/>
      <c r="D69" s="51">
        <f>D71+D72+D73+D74</f>
        <v>279422937.23807</v>
      </c>
      <c r="E69" s="51">
        <f>E71+E72+E73+E74</f>
        <v>329719065.9409226</v>
      </c>
    </row>
    <row r="70" spans="1:5" ht="36">
      <c r="A70" s="60" t="s">
        <v>45</v>
      </c>
      <c r="B70" s="50"/>
      <c r="C70" s="26"/>
      <c r="D70" s="49"/>
      <c r="E70" s="49"/>
    </row>
    <row r="71" spans="1:5" ht="12" customHeight="1">
      <c r="A71" s="58" t="s">
        <v>10</v>
      </c>
      <c r="B71" s="50">
        <f>B17-B42</f>
        <v>0</v>
      </c>
      <c r="C71" s="25"/>
      <c r="D71" s="51">
        <f aca="true" t="shared" si="0" ref="D71:E74">D17-D42</f>
        <v>72404387.26158</v>
      </c>
      <c r="E71" s="51">
        <f t="shared" si="0"/>
        <v>85437176.96866441</v>
      </c>
    </row>
    <row r="72" spans="1:5" ht="12" customHeight="1">
      <c r="A72" s="58" t="s">
        <v>29</v>
      </c>
      <c r="B72" s="50">
        <f>B18-B43</f>
        <v>0</v>
      </c>
      <c r="C72" s="25"/>
      <c r="D72" s="51">
        <f t="shared" si="0"/>
        <v>26697342.113</v>
      </c>
      <c r="E72" s="51">
        <f t="shared" si="0"/>
        <v>31502863.69334</v>
      </c>
    </row>
    <row r="73" spans="1:5" ht="12" customHeight="1">
      <c r="A73" s="58" t="s">
        <v>30</v>
      </c>
      <c r="B73" s="50">
        <f>B19-B44</f>
        <v>0</v>
      </c>
      <c r="C73" s="25"/>
      <c r="D73" s="51">
        <f t="shared" si="0"/>
        <v>59241289.46735999</v>
      </c>
      <c r="E73" s="51">
        <f t="shared" si="0"/>
        <v>69904721.57148479</v>
      </c>
    </row>
    <row r="74" spans="1:5" ht="12" customHeight="1">
      <c r="A74" s="58" t="s">
        <v>31</v>
      </c>
      <c r="B74" s="50">
        <f>B20-B45</f>
        <v>0</v>
      </c>
      <c r="C74" s="25"/>
      <c r="D74" s="51">
        <f t="shared" si="0"/>
        <v>121079918.39613001</v>
      </c>
      <c r="E74" s="51">
        <f t="shared" si="0"/>
        <v>142874303.7074334</v>
      </c>
    </row>
    <row r="75" spans="1:5" ht="51">
      <c r="A75" s="63" t="s">
        <v>3</v>
      </c>
      <c r="B75" s="63"/>
      <c r="C75" s="25" t="s">
        <v>35</v>
      </c>
      <c r="D75" s="25" t="s">
        <v>5</v>
      </c>
      <c r="E75" s="25" t="s">
        <v>6</v>
      </c>
    </row>
    <row r="76" spans="1:5" ht="25.5">
      <c r="A76" s="64" t="s">
        <v>55</v>
      </c>
      <c r="B76" s="64"/>
      <c r="C76" s="26" t="s">
        <v>56</v>
      </c>
      <c r="D76" s="26" t="s">
        <v>9</v>
      </c>
      <c r="E76" s="26" t="s">
        <v>9</v>
      </c>
    </row>
    <row r="77" spans="1:5" ht="12.75">
      <c r="A77" s="35" t="s">
        <v>37</v>
      </c>
      <c r="B77" s="52">
        <f>B78+B79+B80+B81</f>
        <v>0</v>
      </c>
      <c r="C77" s="26"/>
      <c r="D77" s="51">
        <f>D78+D79+D80+D81</f>
        <v>160763664.58739</v>
      </c>
      <c r="E77" s="51">
        <f>E78+E79+E80+E81</f>
        <v>189701124.2131202</v>
      </c>
    </row>
    <row r="78" spans="1:5" ht="12" customHeight="1">
      <c r="A78" s="58" t="s">
        <v>10</v>
      </c>
      <c r="B78" s="52">
        <f>B24-B49</f>
        <v>0</v>
      </c>
      <c r="C78" s="28"/>
      <c r="D78" s="51">
        <f aca="true" t="shared" si="1" ref="D78:E81">D24-D49</f>
        <v>85837225.29536</v>
      </c>
      <c r="E78" s="51">
        <f t="shared" si="1"/>
        <v>101287925.8485248</v>
      </c>
    </row>
    <row r="79" spans="1:5" ht="12" customHeight="1">
      <c r="A79" s="58" t="s">
        <v>29</v>
      </c>
      <c r="B79" s="52">
        <f>B25-B50</f>
        <v>0</v>
      </c>
      <c r="C79" s="28"/>
      <c r="D79" s="51">
        <f t="shared" si="1"/>
        <v>16125648.69506</v>
      </c>
      <c r="E79" s="51">
        <f t="shared" si="1"/>
        <v>19028265.460170798</v>
      </c>
    </row>
    <row r="80" spans="1:5" ht="12" customHeight="1">
      <c r="A80" s="58" t="s">
        <v>30</v>
      </c>
      <c r="B80" s="52">
        <f>B26-B51</f>
        <v>0</v>
      </c>
      <c r="C80" s="28"/>
      <c r="D80" s="51">
        <f t="shared" si="1"/>
        <v>8003911.12495</v>
      </c>
      <c r="E80" s="51">
        <f t="shared" si="1"/>
        <v>9444615.127441</v>
      </c>
    </row>
    <row r="81" spans="1:5" ht="12" customHeight="1">
      <c r="A81" s="58" t="s">
        <v>31</v>
      </c>
      <c r="B81" s="52">
        <f>B27-B52</f>
        <v>0</v>
      </c>
      <c r="C81" s="28"/>
      <c r="D81" s="51">
        <f t="shared" si="1"/>
        <v>50796879.47202</v>
      </c>
      <c r="E81" s="51">
        <f t="shared" si="1"/>
        <v>59940317.7769836</v>
      </c>
    </row>
    <row r="82" spans="1:5" ht="25.5">
      <c r="A82" s="63" t="s">
        <v>3</v>
      </c>
      <c r="B82" s="63"/>
      <c r="C82" s="25" t="s">
        <v>36</v>
      </c>
      <c r="D82" s="25" t="s">
        <v>5</v>
      </c>
      <c r="E82" s="25" t="s">
        <v>6</v>
      </c>
    </row>
    <row r="83" spans="1:5" ht="25.5">
      <c r="A83" s="64" t="s">
        <v>55</v>
      </c>
      <c r="B83" s="64"/>
      <c r="C83" s="26" t="s">
        <v>56</v>
      </c>
      <c r="D83" s="26" t="s">
        <v>9</v>
      </c>
      <c r="E83" s="26" t="s">
        <v>9</v>
      </c>
    </row>
    <row r="84" spans="1:5" ht="12.75">
      <c r="A84" s="35" t="s">
        <v>37</v>
      </c>
      <c r="B84" s="52">
        <f>B85+B86+B87+B88</f>
        <v>0</v>
      </c>
      <c r="C84" s="26"/>
      <c r="D84" s="51">
        <f>D30-D55</f>
        <v>-427621776.05278</v>
      </c>
      <c r="E84" s="51">
        <f>E30-E55</f>
        <v>-504593695.74228036</v>
      </c>
    </row>
    <row r="85" spans="1:5" ht="12" customHeight="1">
      <c r="A85" s="58" t="s">
        <v>10</v>
      </c>
      <c r="B85" s="52">
        <f>B31-B56</f>
        <v>0</v>
      </c>
      <c r="C85" s="28"/>
      <c r="D85" s="51">
        <f aca="true" t="shared" si="2" ref="D85:E88">D31-D56</f>
        <v>-140425514.20128</v>
      </c>
      <c r="E85" s="51">
        <f t="shared" si="2"/>
        <v>-165702106.7575104</v>
      </c>
    </row>
    <row r="86" spans="1:5" ht="12" customHeight="1">
      <c r="A86" s="58" t="s">
        <v>29</v>
      </c>
      <c r="B86" s="52">
        <f>B32-B57</f>
        <v>0</v>
      </c>
      <c r="C86" s="28"/>
      <c r="D86" s="51">
        <f t="shared" si="2"/>
        <v>-46029286.839099996</v>
      </c>
      <c r="E86" s="51">
        <f t="shared" si="2"/>
        <v>-54314558.47013799</v>
      </c>
    </row>
    <row r="87" spans="1:5" ht="12" customHeight="1">
      <c r="A87" s="58" t="s">
        <v>30</v>
      </c>
      <c r="B87" s="52">
        <f>B33-B58</f>
        <v>0</v>
      </c>
      <c r="C87" s="28"/>
      <c r="D87" s="51">
        <f t="shared" si="2"/>
        <v>-67348862.4133</v>
      </c>
      <c r="E87" s="51">
        <f t="shared" si="2"/>
        <v>-79471657.64769399</v>
      </c>
    </row>
    <row r="88" spans="1:5" ht="12" customHeight="1">
      <c r="A88" s="58" t="s">
        <v>31</v>
      </c>
      <c r="B88" s="52">
        <f>B34-B59</f>
        <v>0</v>
      </c>
      <c r="C88" s="28"/>
      <c r="D88" s="51">
        <f t="shared" si="2"/>
        <v>-173818112.5991</v>
      </c>
      <c r="E88" s="51">
        <f t="shared" si="2"/>
        <v>-205105372.866938</v>
      </c>
    </row>
    <row r="89" spans="1:5" ht="12" customHeight="1">
      <c r="A89" s="58" t="s">
        <v>33</v>
      </c>
      <c r="B89" s="4"/>
      <c r="C89" s="28"/>
      <c r="D89" s="22"/>
      <c r="E89" s="22"/>
    </row>
    <row r="90" spans="1:5" ht="28.5" customHeight="1">
      <c r="A90" s="70" t="s">
        <v>28</v>
      </c>
      <c r="B90" s="70"/>
      <c r="C90" s="70"/>
      <c r="D90" s="70"/>
      <c r="E90" s="70"/>
    </row>
    <row r="91" spans="1:5" ht="12.75" customHeight="1">
      <c r="A91" s="84" t="s">
        <v>11</v>
      </c>
      <c r="B91" s="85"/>
      <c r="C91" s="2" t="s">
        <v>4</v>
      </c>
      <c r="D91" s="2" t="s">
        <v>5</v>
      </c>
      <c r="E91" s="2" t="s">
        <v>6</v>
      </c>
    </row>
    <row r="92" spans="1:5" ht="12.75">
      <c r="A92" s="80" t="s">
        <v>7</v>
      </c>
      <c r="B92" s="81"/>
      <c r="C92" s="7" t="s">
        <v>8</v>
      </c>
      <c r="D92" s="7" t="s">
        <v>9</v>
      </c>
      <c r="E92" s="7" t="s">
        <v>9</v>
      </c>
    </row>
    <row r="93" spans="1:5" ht="12.75">
      <c r="A93" s="3" t="s">
        <v>12</v>
      </c>
      <c r="B93" s="4"/>
      <c r="C93" s="28"/>
      <c r="D93" s="5"/>
      <c r="E93" s="5"/>
    </row>
    <row r="94" spans="1:5" ht="12" customHeight="1">
      <c r="A94" s="59" t="s">
        <v>13</v>
      </c>
      <c r="B94" s="4"/>
      <c r="C94" s="28"/>
      <c r="D94" s="5"/>
      <c r="E94" s="5"/>
    </row>
    <row r="95" spans="1:5" ht="12" customHeight="1">
      <c r="A95" s="59" t="s">
        <v>14</v>
      </c>
      <c r="B95" s="4"/>
      <c r="C95" s="28"/>
      <c r="D95" s="5"/>
      <c r="E95" s="5"/>
    </row>
    <row r="96" spans="1:5" ht="12.75">
      <c r="A96" s="24"/>
      <c r="B96" s="23"/>
      <c r="C96" s="23"/>
      <c r="D96" s="18"/>
      <c r="E96" s="18"/>
    </row>
    <row r="97" spans="1:5" ht="27" customHeight="1">
      <c r="A97" s="61" t="s">
        <v>26</v>
      </c>
      <c r="B97" s="62"/>
      <c r="C97" s="62"/>
      <c r="D97" s="62"/>
      <c r="E97" s="62"/>
    </row>
    <row r="98" spans="1:5" ht="24" customHeight="1">
      <c r="A98" s="55">
        <f>D15+D23-D93</f>
        <v>440186601.82546</v>
      </c>
      <c r="B98" s="29" t="s">
        <v>15</v>
      </c>
      <c r="C98" s="55">
        <f>E98-A98</f>
        <v>79233588.32858282</v>
      </c>
      <c r="D98" s="29" t="s">
        <v>16</v>
      </c>
      <c r="E98" s="56">
        <f>E15+E23-E93</f>
        <v>519420190.15404284</v>
      </c>
    </row>
    <row r="99" spans="1:5" ht="26.25" customHeight="1">
      <c r="A99" s="82" t="s">
        <v>17</v>
      </c>
      <c r="B99" s="83"/>
      <c r="C99" s="83"/>
      <c r="D99" s="83"/>
      <c r="E99" s="83"/>
    </row>
    <row r="100" spans="1:5" ht="22.5" customHeight="1">
      <c r="A100" s="55">
        <f>D55-D93</f>
        <v>427621776.05278</v>
      </c>
      <c r="B100" s="29" t="s">
        <v>15</v>
      </c>
      <c r="C100" s="55">
        <f>E100-A100</f>
        <v>76971919.68950039</v>
      </c>
      <c r="D100" s="29" t="s">
        <v>16</v>
      </c>
      <c r="E100" s="56">
        <f>E55-E93</f>
        <v>504593695.74228036</v>
      </c>
    </row>
    <row r="101" spans="1:5" ht="16.5" customHeight="1">
      <c r="A101" s="87" t="s">
        <v>18</v>
      </c>
      <c r="B101" s="88"/>
      <c r="C101" s="88"/>
      <c r="D101" s="88"/>
      <c r="E101" s="88"/>
    </row>
    <row r="102" spans="1:5" ht="12.75">
      <c r="A102" s="89" t="s">
        <v>48</v>
      </c>
      <c r="B102" s="89"/>
      <c r="C102" s="89"/>
      <c r="D102" s="89"/>
      <c r="E102" s="89"/>
    </row>
    <row r="103" spans="1:5" ht="12.75">
      <c r="A103" s="89" t="s">
        <v>19</v>
      </c>
      <c r="B103" s="89"/>
      <c r="C103" s="89"/>
      <c r="D103" s="89"/>
      <c r="E103" s="89"/>
    </row>
    <row r="104" spans="1:5" ht="12.75">
      <c r="A104" s="8"/>
      <c r="B104" s="8"/>
      <c r="C104" s="8"/>
      <c r="D104" s="8"/>
      <c r="E104" s="8"/>
    </row>
    <row r="105" spans="1:5" ht="15.75">
      <c r="A105" s="9" t="s">
        <v>20</v>
      </c>
      <c r="B105" s="10"/>
      <c r="C105" s="9"/>
      <c r="D105" s="9"/>
      <c r="E105" s="9" t="s">
        <v>21</v>
      </c>
    </row>
    <row r="106" spans="1:5" ht="14.25">
      <c r="A106" s="86" t="s">
        <v>22</v>
      </c>
      <c r="B106" s="86"/>
      <c r="C106" s="86"/>
      <c r="D106" s="1"/>
      <c r="E106" s="12" t="s">
        <v>23</v>
      </c>
    </row>
    <row r="107" spans="1:5" ht="14.25">
      <c r="A107" s="13" t="s">
        <v>27</v>
      </c>
      <c r="B107" s="11"/>
      <c r="C107" s="6"/>
      <c r="D107" s="1"/>
      <c r="E107" s="14" t="s">
        <v>24</v>
      </c>
    </row>
    <row r="108" spans="4:5" ht="12.75">
      <c r="D108" s="90" t="s">
        <v>25</v>
      </c>
      <c r="E108" s="90"/>
    </row>
    <row r="110" spans="1:5" ht="12.75">
      <c r="A110" s="15"/>
      <c r="C110" s="16"/>
      <c r="D110" s="33"/>
      <c r="E110" s="33"/>
    </row>
    <row r="111" spans="1:5" ht="14.25" customHeight="1">
      <c r="A111" s="15"/>
      <c r="C111" s="16"/>
      <c r="D111" s="33"/>
      <c r="E111" s="33"/>
    </row>
    <row r="112" spans="1:3" ht="14.25">
      <c r="A112" s="86"/>
      <c r="B112" s="86"/>
      <c r="C112" s="86"/>
    </row>
    <row r="113" spans="1:3" ht="14.25">
      <c r="A113" s="86"/>
      <c r="B113" s="86"/>
      <c r="C113" s="17"/>
    </row>
  </sheetData>
  <sheetProtection/>
  <mergeCells count="42">
    <mergeCell ref="E1:F1"/>
    <mergeCell ref="E2:F2"/>
    <mergeCell ref="E3:F3"/>
    <mergeCell ref="E4:F4"/>
    <mergeCell ref="A113:B113"/>
    <mergeCell ref="A101:E101"/>
    <mergeCell ref="A102:E102"/>
    <mergeCell ref="A103:E103"/>
    <mergeCell ref="A106:C106"/>
    <mergeCell ref="D108:E108"/>
    <mergeCell ref="A112:C112"/>
    <mergeCell ref="A92:B92"/>
    <mergeCell ref="A97:E97"/>
    <mergeCell ref="A99:E99"/>
    <mergeCell ref="A62:E62"/>
    <mergeCell ref="A67:B67"/>
    <mergeCell ref="A68:B68"/>
    <mergeCell ref="A75:B75"/>
    <mergeCell ref="A76:B76"/>
    <mergeCell ref="A91:B91"/>
    <mergeCell ref="A38:B38"/>
    <mergeCell ref="A90:E90"/>
    <mergeCell ref="A39:B39"/>
    <mergeCell ref="A46:B46"/>
    <mergeCell ref="A47:B47"/>
    <mergeCell ref="A53:B53"/>
    <mergeCell ref="A54:B54"/>
    <mergeCell ref="A63:C65"/>
    <mergeCell ref="A82:B82"/>
    <mergeCell ref="A83:B83"/>
    <mergeCell ref="A6:E6"/>
    <mergeCell ref="A7:E7"/>
    <mergeCell ref="A10:E10"/>
    <mergeCell ref="A11:E11"/>
    <mergeCell ref="A12:E12"/>
    <mergeCell ref="A13:B13"/>
    <mergeCell ref="A22:B22"/>
    <mergeCell ref="A37:E37"/>
    <mergeCell ref="A14:B14"/>
    <mergeCell ref="A21:B21"/>
    <mergeCell ref="A28:B28"/>
    <mergeCell ref="A29:B29"/>
  </mergeCells>
  <printOptions horizontalCentered="1"/>
  <pageMargins left="0.15748031496062992" right="0.15748031496062992" top="0.55" bottom="0.48" header="0.5118110236220472" footer="0.1968503937007874"/>
  <pageSetup horizontalDpi="600" verticalDpi="600" orientation="portrait" paperSize="9" scale="71" r:id="rId2"/>
  <rowBreaks count="1" manualBreakCount="1">
    <brk id="6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Брехачёва</cp:lastModifiedBy>
  <cp:lastPrinted>2010-01-26T13:33:43Z</cp:lastPrinted>
  <dcterms:created xsi:type="dcterms:W3CDTF">2007-03-05T05:58:38Z</dcterms:created>
  <dcterms:modified xsi:type="dcterms:W3CDTF">2010-02-09T10:41:26Z</dcterms:modified>
  <cp:category/>
  <cp:version/>
  <cp:contentType/>
  <cp:contentStatus/>
</cp:coreProperties>
</file>